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<sst xmlns="http://schemas.openxmlformats.org/spreadsheetml/2006/main" count="106" uniqueCount="73">
  <si>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</si>
  <si>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</si>
  <si>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</si>
  <si>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</si>
  <si>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</si>
  <si>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</si>
  <si>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</si>
  <si>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</si>
  <si>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</si>
  <si>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</si>
  <si>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</si>
  <si>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</si>
  <si>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</si>
  <si>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</si>
  <si>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</si>
  <si>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</si>
  <si>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</si>
  <si>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</si>
  <si>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</si>
  <si>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</si>
  <si>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</si>
  <si>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</si>
  <si>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</si>
  <si>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</si>
  <si>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</si>
  <si>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</si>
  <si>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</si>
  <si>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</si>
  <si>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</si>
  <si>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</si>
  <si>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</si>
  <si>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</si>
  <si>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</si>
  <si>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</si>
  <si>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</si>
  <si>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</si>
  <si>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</si>
  <si>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</si>
  <si>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</si>
  <si>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</si>
  <si>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</si>
  <si>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</si>
  <si>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</si>
  <si>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</si>
  <si>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</si>
  <si>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</si>
  <si>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</si>
  <si>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</si>
  <si>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</si>
  <si>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</si>
  <si>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</si>
  <si>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</si>
  <si>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</si>
  <si>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</si>
  <si>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</si>
  <si>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</si>
  <si>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</si>
  <si>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</si>
  <si>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</si>
  <si>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</si>
  <si>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</si>
  <si>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</si>
  <si>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</si>
  <si>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план на січень-лютий 2016р.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</si>
  <si>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</si>
  <si>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</si>
  <si>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</si>
  <si>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</si>
  <si>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15.02.2016</t>
  </si>
  <si>
    <r>
      <t xml:space="preserve">станом на 15.02.2016р.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</si>
  <si>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</si>
  <si>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</si>
  <si>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15.02.2016р.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</si>
</sst>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6" fillId="0" borderId="0" xfId="0" applyFont="1" applyAlignment="1">
      <alignment horizontal="center"/>
    </xf>
    <xf numFmtId="185" fontId="7" fillId="0" borderId="32" xfId="0" applyNumberFormat="1" applyFont="1" applyBorder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425"/>
          <c:w val="0.9825"/>
          <c:h val="0.841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0022607"/>
        <c:axId val="45985736"/>
      </c:lineChart>
      <c:catAx>
        <c:axId val="200226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85736"/>
        <c:crosses val="autoZero"/>
        <c:auto val="0"/>
        <c:lblOffset val="100"/>
        <c:tickLblSkip val="1"/>
        <c:noMultiLvlLbl val="0"/>
      </c:catAx>
      <c:valAx>
        <c:axId val="45985736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02260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8"/>
          <c:w val="0.98175"/>
          <c:h val="0.83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лютий!$L$4:$L$13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11218441"/>
        <c:axId val="33857106"/>
      </c:lineChart>
      <c:catAx>
        <c:axId val="112184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57106"/>
        <c:crosses val="autoZero"/>
        <c:auto val="0"/>
        <c:lblOffset val="100"/>
        <c:tickLblSkip val="1"/>
        <c:noMultiLvlLbl val="0"/>
      </c:catAx>
      <c:valAx>
        <c:axId val="33857106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21844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2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15.02.2016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605"/>
          <c:y val="0.19125"/>
          <c:w val="0.897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6278499"/>
        <c:axId val="58071036"/>
      </c:bar3D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71036"/>
        <c:crosses val="autoZero"/>
        <c:auto val="1"/>
        <c:lblOffset val="100"/>
        <c:tickLblSkip val="1"/>
        <c:noMultiLvlLbl val="0"/>
      </c:catAx>
      <c:valAx>
        <c:axId val="58071036"/>
        <c:scaling>
          <c:orientation val="minMax"/>
          <c:max val="5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78499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2877277"/>
        <c:axId val="6133446"/>
      </c:bar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3446"/>
        <c:crosses val="autoZero"/>
        <c:auto val="1"/>
        <c:lblOffset val="100"/>
        <c:tickLblSkip val="1"/>
        <c:noMultiLvlLbl val="0"/>
      </c:catAx>
      <c:valAx>
        <c:axId val="6133446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77277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2075"/>
          <c:w val="0.1782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5201015"/>
        <c:axId val="27047088"/>
      </c:bar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47088"/>
        <c:crosses val="autoZero"/>
        <c:auto val="1"/>
        <c:lblOffset val="100"/>
        <c:tickLblSkip val="1"/>
        <c:noMultiLvlLbl val="0"/>
      </c:catAx>
      <c:valAx>
        <c:axId val="27047088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01015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18525"/>
          <c:h val="0.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2097201"/>
        <c:axId val="43330490"/>
      </c:bar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30490"/>
        <c:crossesAt val="0"/>
        <c:auto val="1"/>
        <c:lblOffset val="100"/>
        <c:tickLblSkip val="1"/>
        <c:noMultiLvlLbl val="0"/>
      </c:catAx>
      <c:valAx>
        <c:axId val="43330490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97201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7575"/>
          <c:w val="0.18925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155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127 650,8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91 832,9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-35 841,0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Затверджений план на лютий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65 061,3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- 35 817,9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56272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5627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57225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"/>
    </sheetNames>
    <sheetDataSet>
      <sheetData sheetId="2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52</v>
      </c>
      <c r="Q1" s="117"/>
      <c r="R1" s="117"/>
      <c r="S1" s="117"/>
      <c r="T1" s="117"/>
      <c r="U1" s="118"/>
    </row>
    <row r="2" spans="1:21" ht="15" thickBot="1">
      <c r="A2" s="119" t="s">
        <v>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60</v>
      </c>
      <c r="Q2" s="123"/>
      <c r="R2" s="123"/>
      <c r="S2" s="123"/>
      <c r="T2" s="123"/>
      <c r="U2" s="124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56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55</v>
      </c>
      <c r="T3" s="126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AVERAGE(L4:L22)</f>
        <v>3295.397894736842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3295.4</v>
      </c>
      <c r="P5" s="91">
        <v>0</v>
      </c>
      <c r="Q5" s="45">
        <v>0</v>
      </c>
      <c r="R5" s="50">
        <v>0</v>
      </c>
      <c r="S5" s="109">
        <v>0</v>
      </c>
      <c r="T5" s="110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3295.4</v>
      </c>
      <c r="P6" s="92">
        <v>0</v>
      </c>
      <c r="Q6" s="47">
        <v>0</v>
      </c>
      <c r="R6" s="93">
        <v>2.7</v>
      </c>
      <c r="S6" s="111">
        <v>1</v>
      </c>
      <c r="T6" s="112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3295.4</v>
      </c>
      <c r="P7" s="91">
        <v>0</v>
      </c>
      <c r="Q7" s="45">
        <v>0</v>
      </c>
      <c r="R7" s="50">
        <v>0</v>
      </c>
      <c r="S7" s="109">
        <v>0</v>
      </c>
      <c r="T7" s="110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3295.4</v>
      </c>
      <c r="P8" s="91">
        <v>0</v>
      </c>
      <c r="Q8" s="45">
        <v>0</v>
      </c>
      <c r="R8" s="50">
        <v>0</v>
      </c>
      <c r="S8" s="109">
        <v>0</v>
      </c>
      <c r="T8" s="110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3295.4</v>
      </c>
      <c r="P9" s="91">
        <v>0</v>
      </c>
      <c r="Q9" s="45">
        <v>0</v>
      </c>
      <c r="R9" s="49">
        <v>0</v>
      </c>
      <c r="S9" s="109">
        <v>0</v>
      </c>
      <c r="T9" s="110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3295.4</v>
      </c>
      <c r="P10" s="91">
        <v>0</v>
      </c>
      <c r="Q10" s="45">
        <v>0</v>
      </c>
      <c r="R10" s="50">
        <v>0</v>
      </c>
      <c r="S10" s="109">
        <v>0</v>
      </c>
      <c r="T10" s="110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3295.4</v>
      </c>
      <c r="P11" s="91">
        <v>0</v>
      </c>
      <c r="Q11" s="45">
        <v>0</v>
      </c>
      <c r="R11" s="50">
        <v>0</v>
      </c>
      <c r="S11" s="109">
        <v>0</v>
      </c>
      <c r="T11" s="110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3295.4</v>
      </c>
      <c r="P12" s="91">
        <v>0</v>
      </c>
      <c r="Q12" s="45">
        <v>0</v>
      </c>
      <c r="R12" s="50">
        <v>0</v>
      </c>
      <c r="S12" s="109">
        <v>0</v>
      </c>
      <c r="T12" s="110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3295.4</v>
      </c>
      <c r="P13" s="91">
        <v>0</v>
      </c>
      <c r="Q13" s="45">
        <v>0</v>
      </c>
      <c r="R13" s="50">
        <v>0</v>
      </c>
      <c r="S13" s="109">
        <v>0</v>
      </c>
      <c r="T13" s="110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3295.4</v>
      </c>
      <c r="P14" s="91">
        <v>0</v>
      </c>
      <c r="Q14" s="45">
        <v>0</v>
      </c>
      <c r="R14" s="49">
        <v>0</v>
      </c>
      <c r="S14" s="109">
        <v>0</v>
      </c>
      <c r="T14" s="110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3295.4</v>
      </c>
      <c r="P15" s="91">
        <v>0</v>
      </c>
      <c r="Q15" s="45">
        <v>0</v>
      </c>
      <c r="R15" s="49">
        <v>0</v>
      </c>
      <c r="S15" s="109">
        <v>0</v>
      </c>
      <c r="T15" s="110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3295.4</v>
      </c>
      <c r="P16" s="91">
        <v>2.15</v>
      </c>
      <c r="Q16" s="45">
        <v>0</v>
      </c>
      <c r="R16" s="49">
        <v>0</v>
      </c>
      <c r="S16" s="109">
        <v>0</v>
      </c>
      <c r="T16" s="110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3295.4</v>
      </c>
      <c r="P17" s="91">
        <v>0</v>
      </c>
      <c r="Q17" s="45">
        <v>0</v>
      </c>
      <c r="R17" s="49">
        <v>0</v>
      </c>
      <c r="S17" s="109">
        <v>0</v>
      </c>
      <c r="T17" s="110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3295.4</v>
      </c>
      <c r="P18" s="91">
        <v>0</v>
      </c>
      <c r="Q18" s="45">
        <v>0.06</v>
      </c>
      <c r="R18" s="50">
        <v>0</v>
      </c>
      <c r="S18" s="109">
        <v>0</v>
      </c>
      <c r="T18" s="110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3295.4</v>
      </c>
      <c r="P19" s="91">
        <v>9</v>
      </c>
      <c r="Q19" s="45">
        <v>0</v>
      </c>
      <c r="R19" s="50">
        <v>0</v>
      </c>
      <c r="S19" s="109">
        <v>0</v>
      </c>
      <c r="T19" s="110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3295.4</v>
      </c>
      <c r="P20" s="91">
        <v>0</v>
      </c>
      <c r="Q20" s="45">
        <v>0</v>
      </c>
      <c r="R20" s="50">
        <v>72.6</v>
      </c>
      <c r="S20" s="109">
        <v>0</v>
      </c>
      <c r="T20" s="110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3295.4</v>
      </c>
      <c r="P21" s="44">
        <v>0</v>
      </c>
      <c r="Q21" s="49">
        <v>0</v>
      </c>
      <c r="R21" s="50">
        <v>0</v>
      </c>
      <c r="S21" s="109">
        <v>0</v>
      </c>
      <c r="T21" s="110"/>
      <c r="U21" s="32">
        <f t="shared" si="2"/>
        <v>0</v>
      </c>
    </row>
    <row r="22" spans="1:21" ht="12.75">
      <c r="A22" s="11">
        <v>42398</v>
      </c>
      <c r="B22" s="39">
        <v>4926</v>
      </c>
      <c r="C22" s="72">
        <v>851.9</v>
      </c>
      <c r="D22" s="3">
        <v>377.7</v>
      </c>
      <c r="E22" s="39">
        <v>1845.9</v>
      </c>
      <c r="F22" s="39">
        <v>565.2</v>
      </c>
      <c r="G22" s="3">
        <v>0.2</v>
      </c>
      <c r="H22" s="3">
        <v>22.1</v>
      </c>
      <c r="I22" s="3">
        <v>0</v>
      </c>
      <c r="J22" s="3">
        <v>6.3</v>
      </c>
      <c r="K22" s="39">
        <f t="shared" si="0"/>
        <v>87.99999999999922</v>
      </c>
      <c r="L22" s="39">
        <v>8683.3</v>
      </c>
      <c r="M22" s="39">
        <v>4512.8</v>
      </c>
      <c r="N22" s="4">
        <f t="shared" si="1"/>
        <v>1.9241490870413045</v>
      </c>
      <c r="O22" s="2">
        <v>3295.4</v>
      </c>
      <c r="P22" s="44">
        <v>11.7</v>
      </c>
      <c r="Q22" s="49">
        <v>0</v>
      </c>
      <c r="R22" s="50">
        <v>207.6</v>
      </c>
      <c r="S22" s="109">
        <v>0</v>
      </c>
      <c r="T22" s="110"/>
      <c r="U22" s="32">
        <f t="shared" si="2"/>
        <v>219.29999999999998</v>
      </c>
    </row>
    <row r="23" spans="1:21" ht="13.5" thickBot="1">
      <c r="A23" s="36" t="s">
        <v>29</v>
      </c>
      <c r="B23" s="87">
        <f aca="true" t="shared" si="3" ref="B23:M23">SUM(B4:B22)</f>
        <v>30213.300000000003</v>
      </c>
      <c r="C23" s="87">
        <f t="shared" si="3"/>
        <v>5560.36</v>
      </c>
      <c r="D23" s="87">
        <f t="shared" si="3"/>
        <v>3049.6</v>
      </c>
      <c r="E23" s="87">
        <f t="shared" si="3"/>
        <v>8692.800000000001</v>
      </c>
      <c r="F23" s="87">
        <f>SUM(F4:F22)</f>
        <v>12895.48</v>
      </c>
      <c r="G23" s="87">
        <f t="shared" si="3"/>
        <v>9.899999999999999</v>
      </c>
      <c r="H23" s="87">
        <f t="shared" si="3"/>
        <v>408.2</v>
      </c>
      <c r="I23" s="88">
        <f t="shared" si="3"/>
        <v>716.2</v>
      </c>
      <c r="J23" s="88">
        <f t="shared" si="3"/>
        <v>199.70000000000002</v>
      </c>
      <c r="K23" s="40">
        <f t="shared" si="3"/>
        <v>867.0199999999987</v>
      </c>
      <c r="L23" s="40">
        <f t="shared" si="3"/>
        <v>62612.56</v>
      </c>
      <c r="M23" s="40">
        <f t="shared" si="3"/>
        <v>54832.8</v>
      </c>
      <c r="N23" s="12">
        <f t="shared" si="1"/>
        <v>1.141881501582994</v>
      </c>
      <c r="O23" s="2"/>
      <c r="P23" s="94">
        <f>SUM(P4:P22)</f>
        <v>22.85</v>
      </c>
      <c r="Q23" s="94">
        <f>SUM(Q4:Q22)</f>
        <v>0.06</v>
      </c>
      <c r="R23" s="94">
        <f>SUM(R4:R22)</f>
        <v>282.9</v>
      </c>
      <c r="S23" s="98">
        <f>SUM(S4:S22)</f>
        <v>1</v>
      </c>
      <c r="T23" s="99"/>
      <c r="U23" s="94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97" t="s">
        <v>35</v>
      </c>
      <c r="Q26" s="97"/>
      <c r="R26" s="97"/>
      <c r="S26" s="97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04" t="s">
        <v>30</v>
      </c>
      <c r="Q27" s="104"/>
      <c r="R27" s="104"/>
      <c r="S27" s="104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01">
        <v>42401</v>
      </c>
      <c r="Q28" s="105">
        <f>'[2]січень'!$D$87</f>
        <v>300.92</v>
      </c>
      <c r="R28" s="105"/>
      <c r="S28" s="105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2"/>
      <c r="Q29" s="105"/>
      <c r="R29" s="105"/>
      <c r="S29" s="105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06" t="s">
        <v>48</v>
      </c>
      <c r="R31" s="107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08" t="s">
        <v>42</v>
      </c>
      <c r="R32" s="108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97" t="s">
        <v>31</v>
      </c>
      <c r="Q36" s="97"/>
      <c r="R36" s="97"/>
      <c r="S36" s="97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00" t="s">
        <v>32</v>
      </c>
      <c r="Q37" s="100"/>
      <c r="R37" s="100"/>
      <c r="S37" s="100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01">
        <v>42401</v>
      </c>
      <c r="Q38" s="103">
        <v>58550.5</v>
      </c>
      <c r="R38" s="103"/>
      <c r="S38" s="103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2"/>
      <c r="Q39" s="103"/>
      <c r="R39" s="103"/>
      <c r="S39" s="103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10.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62</v>
      </c>
      <c r="Q1" s="117"/>
      <c r="R1" s="117"/>
      <c r="S1" s="117"/>
      <c r="T1" s="117"/>
      <c r="U1" s="118"/>
    </row>
    <row r="2" spans="1:21" ht="15" thickBot="1">
      <c r="A2" s="119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69</v>
      </c>
      <c r="Q2" s="123"/>
      <c r="R2" s="123"/>
      <c r="S2" s="123"/>
      <c r="T2" s="123"/>
      <c r="U2" s="124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64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67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55</v>
      </c>
      <c r="T3" s="126"/>
      <c r="U3" s="28" t="s">
        <v>28</v>
      </c>
    </row>
    <row r="4" spans="1:21" ht="12.75">
      <c r="A4" s="11">
        <v>42401</v>
      </c>
      <c r="B4" s="39">
        <v>931.2</v>
      </c>
      <c r="C4" s="45">
        <v>1.6</v>
      </c>
      <c r="D4" s="45">
        <v>32.7</v>
      </c>
      <c r="E4" s="39">
        <v>87</v>
      </c>
      <c r="F4" s="43">
        <v>768.6</v>
      </c>
      <c r="G4" s="3">
        <v>31.1</v>
      </c>
      <c r="H4" s="3">
        <v>19.1</v>
      </c>
      <c r="I4" s="3">
        <v>0</v>
      </c>
      <c r="J4" s="3">
        <v>2.3</v>
      </c>
      <c r="K4" s="39">
        <f aca="true" t="shared" si="0" ref="K4:K24">L4-B4-C4-D4-E4-F4-G4-H4-I4-J4</f>
        <v>454.49999999999983</v>
      </c>
      <c r="L4" s="39">
        <v>2328.1</v>
      </c>
      <c r="M4" s="39">
        <v>2300</v>
      </c>
      <c r="N4" s="4">
        <f aca="true" t="shared" si="1" ref="N4:N25">L4/M4</f>
        <v>1.0122173913043477</v>
      </c>
      <c r="O4" s="2">
        <f>AVERAGE(L4:L12)</f>
        <v>2909.192222222222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42402</v>
      </c>
      <c r="B5" s="39">
        <v>209.3</v>
      </c>
      <c r="C5" s="45">
        <v>1.6</v>
      </c>
      <c r="D5" s="45">
        <v>36.4</v>
      </c>
      <c r="E5" s="39">
        <v>39.2</v>
      </c>
      <c r="F5" s="46">
        <v>633.2</v>
      </c>
      <c r="G5" s="3">
        <v>32.6</v>
      </c>
      <c r="H5" s="3">
        <v>28.1</v>
      </c>
      <c r="I5" s="3">
        <v>0</v>
      </c>
      <c r="J5" s="3">
        <v>8</v>
      </c>
      <c r="K5" s="39">
        <f t="shared" si="0"/>
        <v>18.84999999999995</v>
      </c>
      <c r="L5" s="39">
        <v>1007.25</v>
      </c>
      <c r="M5" s="39">
        <v>1500</v>
      </c>
      <c r="N5" s="4">
        <f t="shared" si="1"/>
        <v>0.6715</v>
      </c>
      <c r="O5" s="2">
        <v>2909.2</v>
      </c>
      <c r="P5" s="91">
        <v>11.7</v>
      </c>
      <c r="Q5" s="45">
        <v>0</v>
      </c>
      <c r="R5" s="50">
        <v>7.8</v>
      </c>
      <c r="S5" s="109">
        <v>0</v>
      </c>
      <c r="T5" s="110"/>
      <c r="U5" s="32">
        <f aca="true" t="shared" si="2" ref="U5:U24">P5+Q5+S5+R5+T5</f>
        <v>19.5</v>
      </c>
    </row>
    <row r="6" spans="1:21" ht="12.75">
      <c r="A6" s="11">
        <v>42403</v>
      </c>
      <c r="B6" s="39">
        <v>491.7</v>
      </c>
      <c r="C6" s="45">
        <v>6</v>
      </c>
      <c r="D6" s="47">
        <v>26.6</v>
      </c>
      <c r="E6" s="39">
        <v>86.4</v>
      </c>
      <c r="F6" s="48">
        <v>1754.4</v>
      </c>
      <c r="G6" s="3">
        <v>37.8</v>
      </c>
      <c r="H6" s="3">
        <v>42.4</v>
      </c>
      <c r="I6" s="3">
        <v>0</v>
      </c>
      <c r="J6" s="3">
        <v>0.3</v>
      </c>
      <c r="K6" s="39">
        <f t="shared" si="0"/>
        <v>5.049999999999959</v>
      </c>
      <c r="L6" s="39">
        <v>2450.65</v>
      </c>
      <c r="M6" s="39">
        <v>2190</v>
      </c>
      <c r="N6" s="4">
        <f t="shared" si="1"/>
        <v>1.1190182648401827</v>
      </c>
      <c r="O6" s="2">
        <v>2909.2</v>
      </c>
      <c r="P6" s="92">
        <v>0</v>
      </c>
      <c r="Q6" s="47">
        <v>0</v>
      </c>
      <c r="R6" s="93">
        <v>0</v>
      </c>
      <c r="S6" s="111">
        <v>0</v>
      </c>
      <c r="T6" s="112"/>
      <c r="U6" s="32">
        <f t="shared" si="2"/>
        <v>0</v>
      </c>
    </row>
    <row r="7" spans="1:21" ht="12.75">
      <c r="A7" s="11">
        <v>42404</v>
      </c>
      <c r="B7" s="39">
        <v>1436.9</v>
      </c>
      <c r="C7" s="45">
        <v>2</v>
      </c>
      <c r="D7" s="45">
        <v>11.1</v>
      </c>
      <c r="E7" s="39">
        <v>114.35</v>
      </c>
      <c r="F7" s="46">
        <v>1245</v>
      </c>
      <c r="G7" s="3">
        <v>47.5</v>
      </c>
      <c r="H7" s="3">
        <v>15.5</v>
      </c>
      <c r="I7" s="3">
        <v>587.05</v>
      </c>
      <c r="J7" s="3">
        <v>2.1</v>
      </c>
      <c r="K7" s="39">
        <f t="shared" si="0"/>
        <v>7.000000000000137</v>
      </c>
      <c r="L7" s="39">
        <v>3468.5</v>
      </c>
      <c r="M7" s="39">
        <v>3161</v>
      </c>
      <c r="N7" s="4">
        <f t="shared" si="1"/>
        <v>1.097279341980386</v>
      </c>
      <c r="O7" s="2">
        <v>2909.2</v>
      </c>
      <c r="P7" s="91">
        <v>0</v>
      </c>
      <c r="Q7" s="45">
        <v>0</v>
      </c>
      <c r="R7" s="50">
        <v>0</v>
      </c>
      <c r="S7" s="109">
        <v>0</v>
      </c>
      <c r="T7" s="110"/>
      <c r="U7" s="32">
        <f t="shared" si="2"/>
        <v>0</v>
      </c>
    </row>
    <row r="8" spans="1:21" ht="12.75">
      <c r="A8" s="11">
        <v>42405</v>
      </c>
      <c r="B8" s="39">
        <v>5145</v>
      </c>
      <c r="C8" s="72">
        <v>4.5</v>
      </c>
      <c r="D8" s="3">
        <v>3.7</v>
      </c>
      <c r="E8" s="3">
        <v>121.7</v>
      </c>
      <c r="F8" s="39">
        <v>1061</v>
      </c>
      <c r="G8" s="3">
        <v>18.1</v>
      </c>
      <c r="H8" s="3">
        <v>23.6</v>
      </c>
      <c r="I8" s="3">
        <v>0</v>
      </c>
      <c r="J8" s="3">
        <v>21.4</v>
      </c>
      <c r="K8" s="39">
        <f t="shared" si="0"/>
        <v>117.39999999999955</v>
      </c>
      <c r="L8" s="39">
        <v>6516.4</v>
      </c>
      <c r="M8" s="39">
        <v>6650</v>
      </c>
      <c r="N8" s="4">
        <f t="shared" si="1"/>
        <v>0.9799097744360902</v>
      </c>
      <c r="O8" s="2">
        <v>2909.2</v>
      </c>
      <c r="P8" s="91">
        <v>0</v>
      </c>
      <c r="Q8" s="45">
        <v>0</v>
      </c>
      <c r="R8" s="50">
        <v>7.5</v>
      </c>
      <c r="S8" s="109">
        <v>0</v>
      </c>
      <c r="T8" s="110"/>
      <c r="U8" s="32">
        <f t="shared" si="2"/>
        <v>7.5</v>
      </c>
    </row>
    <row r="9" spans="1:21" ht="12.75">
      <c r="A9" s="11">
        <v>42408</v>
      </c>
      <c r="B9" s="39">
        <v>1402.4</v>
      </c>
      <c r="C9" s="72">
        <v>12.8</v>
      </c>
      <c r="D9" s="3">
        <v>9.9</v>
      </c>
      <c r="E9" s="3">
        <v>148.2</v>
      </c>
      <c r="F9" s="39">
        <v>733.4</v>
      </c>
      <c r="G9" s="3">
        <v>28.5</v>
      </c>
      <c r="H9" s="3">
        <v>32.2</v>
      </c>
      <c r="I9" s="3">
        <v>0</v>
      </c>
      <c r="J9" s="3">
        <v>45.6</v>
      </c>
      <c r="K9" s="39">
        <f t="shared" si="0"/>
        <v>2.329999999999991</v>
      </c>
      <c r="L9" s="39">
        <v>2415.33</v>
      </c>
      <c r="M9" s="39">
        <v>3470</v>
      </c>
      <c r="N9" s="4">
        <f t="shared" si="1"/>
        <v>0.6960605187319885</v>
      </c>
      <c r="O9" s="2">
        <v>2909.2</v>
      </c>
      <c r="P9" s="91">
        <v>0</v>
      </c>
      <c r="Q9" s="45">
        <v>0</v>
      </c>
      <c r="R9" s="49">
        <v>0</v>
      </c>
      <c r="S9" s="109">
        <v>0</v>
      </c>
      <c r="T9" s="110"/>
      <c r="U9" s="32">
        <f t="shared" si="2"/>
        <v>0</v>
      </c>
    </row>
    <row r="10" spans="1:21" ht="12.75">
      <c r="A10" s="11">
        <v>42409</v>
      </c>
      <c r="B10" s="39">
        <v>1709</v>
      </c>
      <c r="C10" s="72">
        <v>5.9</v>
      </c>
      <c r="D10" s="3">
        <v>11.3</v>
      </c>
      <c r="E10" s="3">
        <v>158.8</v>
      </c>
      <c r="F10" s="39">
        <v>886.6</v>
      </c>
      <c r="G10" s="3">
        <v>47.9</v>
      </c>
      <c r="H10" s="3">
        <v>26.6</v>
      </c>
      <c r="I10" s="3">
        <v>0</v>
      </c>
      <c r="J10" s="3">
        <v>92.8</v>
      </c>
      <c r="K10" s="39">
        <f t="shared" si="0"/>
        <v>-20.599999999999838</v>
      </c>
      <c r="L10" s="39">
        <v>2918.3</v>
      </c>
      <c r="M10" s="52">
        <v>2340</v>
      </c>
      <c r="N10" s="4">
        <f t="shared" si="1"/>
        <v>1.2471367521367522</v>
      </c>
      <c r="O10" s="2">
        <v>2909.2</v>
      </c>
      <c r="P10" s="91">
        <v>0</v>
      </c>
      <c r="Q10" s="45">
        <v>0</v>
      </c>
      <c r="R10" s="50">
        <v>0</v>
      </c>
      <c r="S10" s="109">
        <v>1</v>
      </c>
      <c r="T10" s="110"/>
      <c r="U10" s="32">
        <f t="shared" si="2"/>
        <v>1</v>
      </c>
    </row>
    <row r="11" spans="1:21" ht="12.75">
      <c r="A11" s="11">
        <v>42410</v>
      </c>
      <c r="B11" s="39">
        <v>1255.9</v>
      </c>
      <c r="C11" s="72">
        <v>9.2</v>
      </c>
      <c r="D11" s="3">
        <v>40.7</v>
      </c>
      <c r="E11" s="3">
        <v>163.5</v>
      </c>
      <c r="F11" s="39">
        <v>1050.9</v>
      </c>
      <c r="G11" s="3">
        <v>31.5</v>
      </c>
      <c r="H11" s="3">
        <v>39.1</v>
      </c>
      <c r="I11" s="3">
        <v>0</v>
      </c>
      <c r="J11" s="3">
        <v>10.7</v>
      </c>
      <c r="K11" s="39">
        <f t="shared" si="0"/>
        <v>10.799999999999908</v>
      </c>
      <c r="L11" s="39">
        <v>2612.3</v>
      </c>
      <c r="M11" s="39">
        <v>2150</v>
      </c>
      <c r="N11" s="4">
        <f t="shared" si="1"/>
        <v>1.2150232558139535</v>
      </c>
      <c r="O11" s="2">
        <v>2909.2</v>
      </c>
      <c r="P11" s="91">
        <v>0</v>
      </c>
      <c r="Q11" s="45">
        <v>0</v>
      </c>
      <c r="R11" s="50">
        <v>0</v>
      </c>
      <c r="S11" s="109">
        <v>0</v>
      </c>
      <c r="T11" s="110"/>
      <c r="U11" s="32">
        <f t="shared" si="2"/>
        <v>0</v>
      </c>
    </row>
    <row r="12" spans="1:21" ht="12.75">
      <c r="A12" s="11">
        <v>42411</v>
      </c>
      <c r="B12" s="39">
        <v>985.8</v>
      </c>
      <c r="C12" s="72">
        <v>25.9</v>
      </c>
      <c r="D12" s="3">
        <v>15.7</v>
      </c>
      <c r="E12" s="3">
        <v>105.9</v>
      </c>
      <c r="F12" s="39">
        <v>1238.6</v>
      </c>
      <c r="G12" s="3">
        <v>66.9</v>
      </c>
      <c r="H12" s="3">
        <v>20.9</v>
      </c>
      <c r="I12" s="3">
        <v>0</v>
      </c>
      <c r="J12" s="3">
        <v>2.9</v>
      </c>
      <c r="K12" s="39">
        <f t="shared" si="0"/>
        <v>3.299999999999996</v>
      </c>
      <c r="L12" s="39">
        <v>2465.9</v>
      </c>
      <c r="M12" s="39">
        <v>2400</v>
      </c>
      <c r="N12" s="4">
        <f t="shared" si="1"/>
        <v>1.0274583333333334</v>
      </c>
      <c r="O12" s="2">
        <v>2909.2</v>
      </c>
      <c r="P12" s="91">
        <v>0</v>
      </c>
      <c r="Q12" s="45">
        <v>0</v>
      </c>
      <c r="R12" s="50">
        <v>0</v>
      </c>
      <c r="S12" s="109">
        <v>0</v>
      </c>
      <c r="T12" s="110"/>
      <c r="U12" s="32">
        <f t="shared" si="2"/>
        <v>0</v>
      </c>
    </row>
    <row r="13" spans="1:21" ht="12.75">
      <c r="A13" s="11">
        <v>42412</v>
      </c>
      <c r="B13" s="39">
        <v>1436.7</v>
      </c>
      <c r="C13" s="72">
        <v>18.3</v>
      </c>
      <c r="D13" s="3">
        <v>2.5</v>
      </c>
      <c r="E13" s="3">
        <v>246.8</v>
      </c>
      <c r="F13" s="39">
        <v>1259.3</v>
      </c>
      <c r="G13" s="3">
        <v>33.8</v>
      </c>
      <c r="H13" s="3">
        <v>25.7</v>
      </c>
      <c r="I13" s="3">
        <v>0</v>
      </c>
      <c r="J13" s="3">
        <v>3</v>
      </c>
      <c r="K13" s="39">
        <f t="shared" si="0"/>
        <v>11.440000000000058</v>
      </c>
      <c r="L13" s="39">
        <v>3037.54</v>
      </c>
      <c r="M13" s="39">
        <v>3030</v>
      </c>
      <c r="N13" s="4">
        <f t="shared" si="1"/>
        <v>1.0024884488448844</v>
      </c>
      <c r="O13" s="2">
        <v>2909.2</v>
      </c>
      <c r="P13" s="91">
        <v>0</v>
      </c>
      <c r="Q13" s="45">
        <v>0</v>
      </c>
      <c r="R13" s="50">
        <v>120.5</v>
      </c>
      <c r="S13" s="109">
        <v>0</v>
      </c>
      <c r="T13" s="110"/>
      <c r="U13" s="32">
        <f t="shared" si="2"/>
        <v>120.5</v>
      </c>
    </row>
    <row r="14" spans="1:21" ht="12.75">
      <c r="A14" s="11">
        <v>42415</v>
      </c>
      <c r="B14" s="39"/>
      <c r="C14" s="72"/>
      <c r="D14" s="3"/>
      <c r="E14" s="3"/>
      <c r="F14" s="39"/>
      <c r="G14" s="3"/>
      <c r="H14" s="3"/>
      <c r="I14" s="3"/>
      <c r="J14" s="3"/>
      <c r="K14" s="39">
        <f t="shared" si="0"/>
        <v>0</v>
      </c>
      <c r="L14" s="39"/>
      <c r="M14" s="39">
        <v>3860</v>
      </c>
      <c r="N14" s="4">
        <f t="shared" si="1"/>
        <v>0</v>
      </c>
      <c r="O14" s="2">
        <v>2909.2</v>
      </c>
      <c r="P14" s="91"/>
      <c r="Q14" s="45"/>
      <c r="R14" s="49"/>
      <c r="S14" s="109"/>
      <c r="T14" s="110"/>
      <c r="U14" s="32">
        <f t="shared" si="2"/>
        <v>0</v>
      </c>
    </row>
    <row r="15" spans="1:21" ht="12.75">
      <c r="A15" s="11">
        <v>42416</v>
      </c>
      <c r="B15" s="39"/>
      <c r="C15" s="72"/>
      <c r="D15" s="3"/>
      <c r="E15" s="3"/>
      <c r="F15" s="39"/>
      <c r="G15" s="3"/>
      <c r="H15" s="3"/>
      <c r="I15" s="3"/>
      <c r="J15" s="3"/>
      <c r="K15" s="39">
        <f t="shared" si="0"/>
        <v>0</v>
      </c>
      <c r="L15" s="39"/>
      <c r="M15" s="39">
        <v>2230</v>
      </c>
      <c r="N15" s="4">
        <f t="shared" si="1"/>
        <v>0</v>
      </c>
      <c r="O15" s="2">
        <v>2909.2</v>
      </c>
      <c r="P15" s="91"/>
      <c r="Q15" s="45"/>
      <c r="R15" s="49"/>
      <c r="S15" s="109"/>
      <c r="T15" s="110"/>
      <c r="U15" s="32">
        <f t="shared" si="2"/>
        <v>0</v>
      </c>
    </row>
    <row r="16" spans="1:21" ht="12.75">
      <c r="A16" s="11">
        <v>42417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2490</v>
      </c>
      <c r="N16" s="4">
        <f>L16/M16</f>
        <v>0</v>
      </c>
      <c r="O16" s="2">
        <v>2909.2</v>
      </c>
      <c r="P16" s="91"/>
      <c r="Q16" s="45"/>
      <c r="R16" s="49"/>
      <c r="S16" s="109"/>
      <c r="T16" s="110"/>
      <c r="U16" s="32">
        <f t="shared" si="2"/>
        <v>0</v>
      </c>
    </row>
    <row r="17" spans="1:21" ht="12.75">
      <c r="A17" s="11">
        <v>42418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3800</v>
      </c>
      <c r="N17" s="4">
        <f t="shared" si="1"/>
        <v>0</v>
      </c>
      <c r="O17" s="2">
        <v>2909.2</v>
      </c>
      <c r="P17" s="91"/>
      <c r="Q17" s="45"/>
      <c r="R17" s="49"/>
      <c r="S17" s="109"/>
      <c r="T17" s="110"/>
      <c r="U17" s="32">
        <f t="shared" si="2"/>
        <v>0</v>
      </c>
    </row>
    <row r="18" spans="1:21" ht="12.75">
      <c r="A18" s="11">
        <v>42419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3400</v>
      </c>
      <c r="N18" s="4">
        <f t="shared" si="1"/>
        <v>0</v>
      </c>
      <c r="O18" s="2">
        <v>2909.2</v>
      </c>
      <c r="P18" s="91"/>
      <c r="Q18" s="45"/>
      <c r="R18" s="50"/>
      <c r="S18" s="109"/>
      <c r="T18" s="110"/>
      <c r="U18" s="32">
        <f t="shared" si="2"/>
        <v>0</v>
      </c>
    </row>
    <row r="19" spans="1:21" ht="12.75">
      <c r="A19" s="11">
        <v>42422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5600</v>
      </c>
      <c r="N19" s="4">
        <f>L19/M19</f>
        <v>0</v>
      </c>
      <c r="O19" s="2">
        <v>2909.2</v>
      </c>
      <c r="P19" s="91"/>
      <c r="Q19" s="45"/>
      <c r="R19" s="50"/>
      <c r="S19" s="109"/>
      <c r="T19" s="110"/>
      <c r="U19" s="32">
        <f t="shared" si="2"/>
        <v>0</v>
      </c>
    </row>
    <row r="20" spans="1:21" ht="12.75">
      <c r="A20" s="11">
        <v>42423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2360</v>
      </c>
      <c r="N20" s="4">
        <f t="shared" si="1"/>
        <v>0</v>
      </c>
      <c r="O20" s="2">
        <v>2909.2</v>
      </c>
      <c r="P20" s="91"/>
      <c r="Q20" s="45"/>
      <c r="R20" s="50"/>
      <c r="S20" s="109"/>
      <c r="T20" s="110"/>
      <c r="U20" s="32">
        <f t="shared" si="2"/>
        <v>0</v>
      </c>
    </row>
    <row r="21" spans="1:21" ht="12.75">
      <c r="A21" s="11">
        <v>42424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1950</v>
      </c>
      <c r="N21" s="4">
        <f t="shared" si="1"/>
        <v>0</v>
      </c>
      <c r="O21" s="2">
        <v>2909.2</v>
      </c>
      <c r="P21" s="44"/>
      <c r="Q21" s="49"/>
      <c r="R21" s="50"/>
      <c r="S21" s="109"/>
      <c r="T21" s="110"/>
      <c r="U21" s="32">
        <f t="shared" si="2"/>
        <v>0</v>
      </c>
    </row>
    <row r="22" spans="1:21" ht="12.75">
      <c r="A22" s="11">
        <v>42425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1550</v>
      </c>
      <c r="N22" s="4">
        <f t="shared" si="1"/>
        <v>0</v>
      </c>
      <c r="O22" s="2">
        <v>2909.2</v>
      </c>
      <c r="P22" s="44"/>
      <c r="Q22" s="49"/>
      <c r="R22" s="50"/>
      <c r="S22" s="109"/>
      <c r="T22" s="110"/>
      <c r="U22" s="32">
        <f t="shared" si="2"/>
        <v>0</v>
      </c>
    </row>
    <row r="23" spans="1:21" ht="12.75">
      <c r="A23" s="11">
        <v>42426</v>
      </c>
      <c r="B23" s="39"/>
      <c r="C23" s="72"/>
      <c r="D23" s="3"/>
      <c r="E23" s="39"/>
      <c r="F23" s="39"/>
      <c r="G23" s="3"/>
      <c r="H23" s="3"/>
      <c r="I23" s="3"/>
      <c r="J23" s="3"/>
      <c r="K23" s="39">
        <f t="shared" si="0"/>
        <v>0</v>
      </c>
      <c r="L23" s="39"/>
      <c r="M23" s="39">
        <v>2500</v>
      </c>
      <c r="N23" s="4">
        <f t="shared" si="1"/>
        <v>0</v>
      </c>
      <c r="O23" s="2">
        <v>2909.2</v>
      </c>
      <c r="P23" s="44"/>
      <c r="Q23" s="49"/>
      <c r="R23" s="50"/>
      <c r="S23" s="109"/>
      <c r="T23" s="110"/>
      <c r="U23" s="32">
        <f t="shared" si="2"/>
        <v>0</v>
      </c>
    </row>
    <row r="24" spans="1:21" ht="12.75">
      <c r="A24" s="11">
        <v>42429</v>
      </c>
      <c r="B24" s="39"/>
      <c r="C24" s="72"/>
      <c r="D24" s="3"/>
      <c r="E24" s="39"/>
      <c r="F24" s="39"/>
      <c r="G24" s="3"/>
      <c r="H24" s="3"/>
      <c r="I24" s="3"/>
      <c r="J24" s="3"/>
      <c r="K24" s="39">
        <f t="shared" si="0"/>
        <v>0</v>
      </c>
      <c r="L24" s="39"/>
      <c r="M24" s="39">
        <v>6130.3</v>
      </c>
      <c r="N24" s="4">
        <f t="shared" si="1"/>
        <v>0</v>
      </c>
      <c r="O24" s="2">
        <v>2909.2</v>
      </c>
      <c r="P24" s="44"/>
      <c r="Q24" s="49"/>
      <c r="R24" s="50"/>
      <c r="S24" s="109"/>
      <c r="T24" s="110"/>
      <c r="U24" s="32">
        <f t="shared" si="2"/>
        <v>0</v>
      </c>
    </row>
    <row r="25" spans="1:21" ht="13.5" thickBot="1">
      <c r="A25" s="36" t="s">
        <v>29</v>
      </c>
      <c r="B25" s="87">
        <f aca="true" t="shared" si="3" ref="B25:M25">SUM(B4:B24)</f>
        <v>15003.9</v>
      </c>
      <c r="C25" s="87">
        <f t="shared" si="3"/>
        <v>87.8</v>
      </c>
      <c r="D25" s="87">
        <f t="shared" si="3"/>
        <v>190.59999999999997</v>
      </c>
      <c r="E25" s="87">
        <f t="shared" si="3"/>
        <v>1271.8500000000001</v>
      </c>
      <c r="F25" s="87">
        <f>SUM(F4:F24)</f>
        <v>10631</v>
      </c>
      <c r="G25" s="87">
        <f t="shared" si="3"/>
        <v>375.7</v>
      </c>
      <c r="H25" s="87">
        <f t="shared" si="3"/>
        <v>273.2</v>
      </c>
      <c r="I25" s="88">
        <f t="shared" si="3"/>
        <v>587.05</v>
      </c>
      <c r="J25" s="88">
        <f t="shared" si="3"/>
        <v>189.1</v>
      </c>
      <c r="K25" s="40">
        <f t="shared" si="3"/>
        <v>610.0699999999996</v>
      </c>
      <c r="L25" s="40">
        <f t="shared" si="3"/>
        <v>29220.27</v>
      </c>
      <c r="M25" s="40">
        <f t="shared" si="3"/>
        <v>65061.3</v>
      </c>
      <c r="N25" s="12">
        <f t="shared" si="1"/>
        <v>0.4491190615619423</v>
      </c>
      <c r="O25" s="2"/>
      <c r="P25" s="94">
        <f>SUM(P4:P24)</f>
        <v>11.7</v>
      </c>
      <c r="Q25" s="94">
        <f>SUM(Q4:Q24)</f>
        <v>0</v>
      </c>
      <c r="R25" s="94">
        <f>SUM(R4:R24)</f>
        <v>135.8</v>
      </c>
      <c r="S25" s="98">
        <f>SUM(S4:S24)</f>
        <v>1</v>
      </c>
      <c r="T25" s="99"/>
      <c r="U25" s="94">
        <f>P25+Q25+S25+R25+T25</f>
        <v>148.5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97" t="s">
        <v>35</v>
      </c>
      <c r="Q28" s="97"/>
      <c r="R28" s="97"/>
      <c r="S28" s="97"/>
      <c r="T28" s="75"/>
      <c r="U28" s="75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4" t="s">
        <v>30</v>
      </c>
      <c r="Q29" s="104"/>
      <c r="R29" s="104"/>
      <c r="S29" s="104"/>
      <c r="T29" s="75"/>
      <c r="U29" s="75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01">
        <v>42415</v>
      </c>
      <c r="Q30" s="105">
        <v>449.3916</v>
      </c>
      <c r="R30" s="105"/>
      <c r="S30" s="105"/>
      <c r="T30" s="82"/>
      <c r="U30" s="82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02"/>
      <c r="Q31" s="105"/>
      <c r="R31" s="105"/>
      <c r="S31" s="105"/>
      <c r="T31" s="82"/>
      <c r="U31" s="82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5" t="s">
        <v>36</v>
      </c>
      <c r="R32" s="56" t="s">
        <v>41</v>
      </c>
      <c r="S32" s="73">
        <f>'[1]серпень'!$I$83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06" t="s">
        <v>48</v>
      </c>
      <c r="R33" s="107"/>
      <c r="S33" s="57">
        <f>'[1]серпень'!$I$82</f>
        <v>0</v>
      </c>
      <c r="T33" s="81"/>
      <c r="U33" s="80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08" t="s">
        <v>42</v>
      </c>
      <c r="R34" s="108"/>
      <c r="S34" s="73">
        <f>'[1]серпень'!$I$81</f>
        <v>0</v>
      </c>
      <c r="T34" s="79"/>
      <c r="U34" s="80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1"/>
      <c r="T35" s="81"/>
      <c r="U35" s="80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97" t="s">
        <v>31</v>
      </c>
      <c r="Q38" s="97"/>
      <c r="R38" s="97"/>
      <c r="S38" s="97"/>
      <c r="T38" s="77"/>
      <c r="U38" s="77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0" t="s">
        <v>32</v>
      </c>
      <c r="Q39" s="100"/>
      <c r="R39" s="100"/>
      <c r="S39" s="100"/>
      <c r="T39" s="78"/>
      <c r="U39" s="78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01">
        <v>42415</v>
      </c>
      <c r="Q40" s="103">
        <v>58550.512299999995</v>
      </c>
      <c r="R40" s="103"/>
      <c r="S40" s="103"/>
      <c r="T40" s="76"/>
      <c r="U40" s="76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02"/>
      <c r="Q41" s="103"/>
      <c r="R41" s="103"/>
      <c r="S41" s="103"/>
      <c r="T41" s="76"/>
      <c r="U41" s="76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36" t="s">
        <v>70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37"/>
      <c r="N27" s="137"/>
    </row>
    <row r="28" spans="1:16" ht="78.75" customHeight="1">
      <c r="A28" s="129" t="s">
        <v>34</v>
      </c>
      <c r="B28" s="138" t="s">
        <v>46</v>
      </c>
      <c r="C28" s="138"/>
      <c r="D28" s="131" t="s">
        <v>58</v>
      </c>
      <c r="E28" s="132"/>
      <c r="F28" s="133" t="s">
        <v>47</v>
      </c>
      <c r="G28" s="134"/>
      <c r="H28" s="135" t="s">
        <v>57</v>
      </c>
      <c r="I28" s="131"/>
      <c r="J28" s="135"/>
      <c r="K28" s="134"/>
      <c r="L28" s="143" t="s">
        <v>38</v>
      </c>
      <c r="M28" s="144"/>
      <c r="N28" s="145"/>
      <c r="O28" s="139" t="s">
        <v>71</v>
      </c>
      <c r="P28" s="140"/>
    </row>
    <row r="29" spans="1:16" ht="31.5">
      <c r="A29" s="130"/>
      <c r="B29" s="67" t="s">
        <v>63</v>
      </c>
      <c r="C29" s="25" t="s">
        <v>24</v>
      </c>
      <c r="D29" s="67" t="str">
        <f>B29</f>
        <v>план на січень-лютий 2016р.</v>
      </c>
      <c r="E29" s="25" t="str">
        <f>C29</f>
        <v>факт</v>
      </c>
      <c r="F29" s="66" t="str">
        <f>B29</f>
        <v>план на січень-лютий 2016р.</v>
      </c>
      <c r="G29" s="83" t="str">
        <f>C29</f>
        <v>факт</v>
      </c>
      <c r="H29" s="67" t="str">
        <f>B29</f>
        <v>план на січень-лютий 2016р.</v>
      </c>
      <c r="I29" s="25" t="str">
        <f>C29</f>
        <v>факт</v>
      </c>
      <c r="J29" s="66"/>
      <c r="K29" s="83"/>
      <c r="L29" s="63" t="str">
        <f>D29</f>
        <v>план на січень-лютий 2016р.</v>
      </c>
      <c r="M29" s="25" t="str">
        <f>C29</f>
        <v>факт</v>
      </c>
      <c r="N29" s="64" t="s">
        <v>25</v>
      </c>
      <c r="O29" s="134"/>
      <c r="P29" s="131"/>
    </row>
    <row r="30" spans="1:16" ht="23.25" customHeight="1" thickBot="1">
      <c r="A30" s="62">
        <f>лютий!Q40</f>
        <v>58550.512299999995</v>
      </c>
      <c r="B30" s="68">
        <v>1132.4</v>
      </c>
      <c r="C30" s="68">
        <v>34.56</v>
      </c>
      <c r="D30" s="68">
        <v>0</v>
      </c>
      <c r="E30" s="68">
        <v>0.07</v>
      </c>
      <c r="F30" s="68">
        <v>584.85</v>
      </c>
      <c r="G30" s="68">
        <v>418.66</v>
      </c>
      <c r="H30" s="68">
        <v>2</v>
      </c>
      <c r="I30" s="68">
        <v>2</v>
      </c>
      <c r="J30" s="68"/>
      <c r="K30" s="68"/>
      <c r="L30" s="84">
        <v>1719.25</v>
      </c>
      <c r="M30" s="69">
        <v>455.29</v>
      </c>
      <c r="N30" s="70">
        <v>-1263.96</v>
      </c>
      <c r="O30" s="141">
        <f>лютий!Q30</f>
        <v>449.3916</v>
      </c>
      <c r="P30" s="142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60590.265</v>
      </c>
      <c r="C47" s="37">
        <v>45217.18</v>
      </c>
      <c r="F47" s="1" t="s">
        <v>23</v>
      </c>
      <c r="G47" s="7"/>
      <c r="H47" s="146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20002.82</v>
      </c>
      <c r="C48" s="15">
        <v>9964.71</v>
      </c>
      <c r="G48" s="7"/>
      <c r="H48" s="146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26545.24</v>
      </c>
      <c r="C49" s="14">
        <v>23526.49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43</v>
      </c>
      <c r="B50" s="14">
        <v>3291.6</v>
      </c>
      <c r="C50" s="14">
        <v>3240.23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12060.4</v>
      </c>
      <c r="C51" s="14">
        <v>5648.2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1339.015</v>
      </c>
      <c r="C52" s="14">
        <v>1303.31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600</v>
      </c>
      <c r="C53" s="14">
        <v>385.8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3221.4559999999883</v>
      </c>
      <c r="C54" s="14">
        <v>2546.960000000004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127650.79599999999</v>
      </c>
      <c r="C55" s="10">
        <v>91832.88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1" sqref="E21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66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3">
        <f>SUM(B6:M6)</f>
        <v>883900.5999999999</v>
      </c>
    </row>
    <row r="7" spans="1:14" ht="25.5">
      <c r="A7" s="16" t="s">
        <v>72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thickBot="1">
      <c r="A16" s="85" t="s">
        <v>65</v>
      </c>
      <c r="B16" s="51">
        <f>B7+B6</f>
        <v>62589.535</v>
      </c>
      <c r="C16" s="51">
        <f aca="true" t="shared" si="2" ref="C16:M16">C7+C6</f>
        <v>65061.267</v>
      </c>
      <c r="D16" s="51">
        <f t="shared" si="2"/>
        <v>62573.7</v>
      </c>
      <c r="E16" s="51">
        <f t="shared" si="2"/>
        <v>75098.8</v>
      </c>
      <c r="F16" s="51">
        <f t="shared" si="2"/>
        <v>69325.1</v>
      </c>
      <c r="G16" s="51">
        <f t="shared" si="2"/>
        <v>71492.6</v>
      </c>
      <c r="H16" s="51">
        <f t="shared" si="2"/>
        <v>82950.8</v>
      </c>
      <c r="I16" s="51">
        <f t="shared" si="2"/>
        <v>79994.8</v>
      </c>
      <c r="J16" s="51">
        <f t="shared" si="2"/>
        <v>68961.132</v>
      </c>
      <c r="K16" s="51">
        <f t="shared" si="2"/>
        <v>80078.416</v>
      </c>
      <c r="L16" s="51">
        <f t="shared" si="2"/>
        <v>80078.207</v>
      </c>
      <c r="M16" s="51">
        <f t="shared" si="2"/>
        <v>85696.243</v>
      </c>
      <c r="N16" s="54">
        <f t="shared" si="1"/>
        <v>883900.5999999999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2016-02-15T09:25:48Z</cp:lastPrinted>
  <dcterms:created xsi:type="dcterms:W3CDTF">2006-11-30T08:16:02Z</dcterms:created>
  <dcterms:modified xsi:type="dcterms:W3CDTF">2016-02-15T09:29:11Z</dcterms:modified>
  <cp:category/>
  <cp:version/>
  <cp:contentType/>
  <cp:contentStatus/>
</cp:coreProperties>
</file>